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vaisC.ROUVROY\Desktop\"/>
    </mc:Choice>
  </mc:AlternateContent>
  <xr:revisionPtr revIDLastSave="0" documentId="13_ncr:1_{2FDFB441-130B-4E24-8831-C53C294C60AA}" xr6:coauthVersionLast="47" xr6:coauthVersionMax="47" xr10:uidLastSave="{00000000-0000-0000-0000-000000000000}"/>
  <bookViews>
    <workbookView xWindow="2160" yWindow="309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<sst xmlns="http://schemas.openxmlformats.org/spreadsheetml/2006/main" count="190" uniqueCount="102">
  <si>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</si>
  <si>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</si>
  <si>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</si>
  <si>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</si>
  <si>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</si>
  <si>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</si>
  <si>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</si>
  <si>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</si>
  <si>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</si>
  <si>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</si>
  <si>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</si>
  <si>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</si>
  <si>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</si>
  <si>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</si>
  <si>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</si>
  <si>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</si>
  <si>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</si>
  <si>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</si>
  <si>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</si>
  <si>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</si>
  <si>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</si>
  <si>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</si>
  <si>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</si>
  <si>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</si>
  <si>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</si>
  <si>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</si>
  <si>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</si>
  <si>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</si>
  <si>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</si>
  <si>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</si>
  <si>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</si>
  <si>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</si>
  <si>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</si>
  <si>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</si>
  <si>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</si>
  <si>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</si>
  <si>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</si>
  <si>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</si>
  <si>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</si>
  <si>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</si>
  <si>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</si>
  <si>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</si>
  <si>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</si>
  <si>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</si>
  <si>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</si>
  <si>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</si>
  <si>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</si>
  <si>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</si>
  <si>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</si>
  <si>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</si>
  <si>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</si>
  <si>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</si>
  <si>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</si>
  <si>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</si>
  <si>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</si>
  <si>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</si>
  <si>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</si>
  <si>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</si>
  <si>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</si>
  <si>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</si>
  <si>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</si>
  <si>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</si>
  <si>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</si>
  <si>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</si>
  <si>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</si>
  <si>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</si>
  <si>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</si>
  <si>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</si>
  <si>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</si>
  <si>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</si>
  <si>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</si>
  <si>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</si>
  <si>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</si>
  <si>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</si>
  <si>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</si>
  <si>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</si>
  <si>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</si>
  <si>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</si>
  <si>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Rouvroy</t>
  </si>
  <si>
    <t>Administration communale de :</t>
  </si>
  <si>
    <t>ROUVROY</t>
  </si>
  <si>
    <t>Rue du 8 Septembre 41</t>
  </si>
  <si>
    <t>6767 ROUVROY</t>
  </si>
  <si>
    <t>www.rouvroy.be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</si>
  <si>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</si>
  <si>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</si>
  <si>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</si>
  <si>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</si>
  <si>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17/12/2024</t>
  </si>
  <si>
    <t>20/01/2025</t>
  </si>
  <si>
    <t>Budget</t>
  </si>
  <si>
    <t>EDITH GOBLET</t>
  </si>
  <si>
    <t>063588660</t>
  </si>
  <si>
    <t>063588673</t>
  </si>
  <si>
    <t>edith.goblet@rouvroy.be</t>
  </si>
  <si>
    <t>FRANCOIS GILLET</t>
  </si>
  <si>
    <t>063588666</t>
  </si>
  <si>
    <t>receveur@rouvroy.be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</si>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</sst>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4" fillId="12" borderId="1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5" fillId="12" borderId="5" xfId="0" applyFont="1" applyFill="1" applyBorder="1" applyAlignment="1">
      <alignment horizontal="right" vertical="center"/>
    </xf>
    <xf numFmtId="0" fontId="15" fillId="12" borderId="1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8" borderId="19" xfId="0" applyFont="1" applyFill="1" applyBorder="1" applyAlignment="1">
      <alignment horizontal="left" vertical="center"/>
    </xf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70457.389999999665</c:v>
                </c:pt>
                <c:pt idx="1">
                  <c:v>541.08000000007451</c:v>
                </c:pt>
                <c:pt idx="2">
                  <c:v>0</c:v>
                </c:pt>
                <c:pt idx="3">
                  <c:v>21939.069999999367</c:v>
                </c:pt>
                <c:pt idx="4">
                  <c:v>15601.699999999255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607113.46</c:v>
                </c:pt>
                <c:pt idx="1">
                  <c:v>734794.51000000071</c:v>
                </c:pt>
                <c:pt idx="2">
                  <c:v>79905.13000000082</c:v>
                </c:pt>
                <c:pt idx="3">
                  <c:v>38382.739999999292</c:v>
                </c:pt>
                <c:pt idx="4">
                  <c:v>74714.899999999441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5398161.3300000001</c:v>
                </c:pt>
                <c:pt idx="1">
                  <c:v>5550520.3300000001</c:v>
                </c:pt>
                <c:pt idx="2">
                  <c:v>6081706.8699999992</c:v>
                </c:pt>
                <c:pt idx="3">
                  <c:v>6508839.1900000004</c:v>
                </c:pt>
                <c:pt idx="4">
                  <c:v>6652093.0700000003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5468618.7199999997</c:v>
                </c:pt>
                <c:pt idx="1">
                  <c:v>5551061.4100000001</c:v>
                </c:pt>
                <c:pt idx="2">
                  <c:v>6081706.8700000001</c:v>
                </c:pt>
                <c:pt idx="3">
                  <c:v>6530778.2599999998</c:v>
                </c:pt>
                <c:pt idx="4">
                  <c:v>6667694.7699999996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3162559.14</c:v>
                </c:pt>
                <c:pt idx="1">
                  <c:v>5304433.8</c:v>
                </c:pt>
                <c:pt idx="2">
                  <c:v>2329263.81</c:v>
                </c:pt>
                <c:pt idx="3">
                  <c:v>4580747.74</c:v>
                </c:pt>
                <c:pt idx="4">
                  <c:v>3841042.95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1585635.71</c:v>
                </c:pt>
                <c:pt idx="1">
                  <c:v>2223263.0700000003</c:v>
                </c:pt>
                <c:pt idx="2">
                  <c:v>985468.03</c:v>
                </c:pt>
                <c:pt idx="3">
                  <c:v>2120167.2800000003</c:v>
                </c:pt>
                <c:pt idx="4">
                  <c:v>3264800.75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51"/>
      <c r="C1" s="151"/>
      <c r="D1" s="151"/>
      <c r="E1" s="151"/>
      <c r="F1" s="151"/>
      <c r="G1" s="251" t="s">
        <v>78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25"/>
      <c r="U1" s="98" t="s">
        <v>12</v>
      </c>
      <c r="V1" s="135">
        <v>85047</v>
      </c>
    </row>
    <row r="2" spans="1:22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" customHeight="1">
      <c r="C7" s="80"/>
      <c r="D7" s="81"/>
      <c r="E7" s="81"/>
      <c r="F7" s="141"/>
      <c r="G7" s="258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42"/>
      <c r="U7" s="85"/>
    </row>
    <row r="8" spans="1:22" ht="13.9" customHeight="1">
      <c r="C8" s="80"/>
      <c r="D8" s="81"/>
      <c r="E8" s="81"/>
      <c r="F8" s="141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46"/>
      <c r="T9" s="142"/>
      <c r="U9" s="85"/>
    </row>
    <row r="10" spans="1:22" ht="13.9" customHeight="1">
      <c r="C10" s="80"/>
      <c r="D10" s="81"/>
      <c r="E10" s="81"/>
      <c r="F10" s="141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61"/>
      <c r="E17" s="161"/>
      <c r="F17" s="161"/>
      <c r="G17" s="161"/>
      <c r="H17" s="161"/>
      <c r="I17" s="161"/>
      <c r="J17" s="253" t="s">
        <v>80</v>
      </c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60" t="s">
        <v>4</v>
      </c>
      <c r="D19" s="161"/>
      <c r="E19" s="161"/>
      <c r="F19" s="161"/>
      <c r="G19" s="161"/>
      <c r="H19" s="161"/>
      <c r="I19" s="162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3"/>
      <c r="E23" s="163"/>
      <c r="F23" s="163"/>
      <c r="G23" s="163"/>
      <c r="H23" s="163"/>
      <c r="I23" s="164"/>
      <c r="J23" s="261" t="s">
        <v>88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60" t="s">
        <v>36</v>
      </c>
      <c r="D25" s="161"/>
      <c r="E25" s="161"/>
      <c r="F25" s="161"/>
      <c r="G25" s="161"/>
      <c r="H25" s="161"/>
      <c r="I25" s="162"/>
      <c r="J25" s="261" t="s">
        <v>89</v>
      </c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60" t="s">
        <v>42</v>
      </c>
      <c r="D27" s="161"/>
      <c r="E27" s="161"/>
      <c r="F27" s="161"/>
      <c r="G27" s="161"/>
      <c r="H27" s="161"/>
      <c r="I27" s="162"/>
      <c r="J27" s="262" t="s">
        <v>90</v>
      </c>
      <c r="K27" s="139"/>
      <c r="L27" s="93"/>
      <c r="M27" s="94"/>
      <c r="O27" s="161" t="s">
        <v>1</v>
      </c>
      <c r="P27" s="161"/>
      <c r="Q27" s="162"/>
      <c r="R27" s="168">
        <v>2025</v>
      </c>
      <c r="S27" s="169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48" t="s">
        <v>33</v>
      </c>
      <c r="D29" s="149"/>
      <c r="E29" s="149"/>
      <c r="F29" s="149"/>
      <c r="G29" s="149"/>
      <c r="H29" s="149"/>
      <c r="I29" s="149"/>
      <c r="J29" s="26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8" t="s">
        <v>5</v>
      </c>
      <c r="D30" s="159"/>
      <c r="E30" s="159"/>
      <c r="F30" s="159"/>
      <c r="G30" s="159"/>
      <c r="H30" s="159"/>
      <c r="I30" s="159"/>
      <c r="J30" s="264" t="s">
        <v>92</v>
      </c>
      <c r="K30" s="156"/>
      <c r="L30" s="156"/>
      <c r="M30" s="156"/>
      <c r="N30" s="156"/>
      <c r="O30" s="156"/>
      <c r="P30" s="156"/>
      <c r="Q30" s="156"/>
      <c r="R30" s="156"/>
      <c r="S30" s="156"/>
      <c r="U30" s="6"/>
    </row>
    <row r="31" spans="3:21" ht="16.899999999999999" customHeight="1">
      <c r="C31" s="160" t="s">
        <v>6</v>
      </c>
      <c r="D31" s="161"/>
      <c r="E31" s="161"/>
      <c r="F31" s="161"/>
      <c r="G31" s="161"/>
      <c r="H31" s="161"/>
      <c r="I31" s="161"/>
      <c r="J31" s="265" t="s">
        <v>93</v>
      </c>
      <c r="K31" s="157"/>
      <c r="L31" s="157"/>
      <c r="M31" s="157"/>
      <c r="N31" s="157"/>
      <c r="O31" s="157"/>
      <c r="P31" s="157"/>
      <c r="Q31" s="157"/>
      <c r="R31" s="157"/>
      <c r="S31" s="157"/>
      <c r="U31" s="6"/>
    </row>
    <row r="32" spans="3:21" ht="16.899999999999999" customHeight="1">
      <c r="C32" s="160" t="s">
        <v>7</v>
      </c>
      <c r="D32" s="161"/>
      <c r="E32" s="161"/>
      <c r="F32" s="161"/>
      <c r="G32" s="161"/>
      <c r="H32" s="161"/>
      <c r="I32" s="161"/>
      <c r="J32" s="266" t="s">
        <v>94</v>
      </c>
      <c r="K32" s="165"/>
      <c r="L32" s="165"/>
      <c r="M32" s="165"/>
      <c r="N32" s="165"/>
      <c r="O32" s="165"/>
      <c r="P32" s="165"/>
      <c r="Q32" s="165"/>
      <c r="R32" s="165"/>
      <c r="S32" s="165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48" t="s">
        <v>34</v>
      </c>
      <c r="D34" s="149"/>
      <c r="E34" s="149"/>
      <c r="F34" s="149"/>
      <c r="G34" s="149"/>
      <c r="H34" s="149"/>
      <c r="I34" s="149"/>
      <c r="J34" s="26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8" t="s">
        <v>5</v>
      </c>
      <c r="D35" s="159"/>
      <c r="E35" s="159"/>
      <c r="F35" s="159"/>
      <c r="G35" s="159"/>
      <c r="H35" s="159"/>
      <c r="I35" s="159"/>
      <c r="J35" s="264" t="s">
        <v>96</v>
      </c>
      <c r="K35" s="166"/>
      <c r="L35" s="166"/>
      <c r="M35" s="166"/>
      <c r="N35" s="166"/>
      <c r="O35" s="166"/>
      <c r="P35" s="166"/>
      <c r="Q35" s="166"/>
      <c r="R35" s="166"/>
      <c r="S35" s="166"/>
      <c r="T35" s="27"/>
      <c r="U35" s="5"/>
    </row>
    <row r="36" spans="3:21" ht="16.899999999999999" customHeight="1">
      <c r="C36" s="160" t="s">
        <v>6</v>
      </c>
      <c r="D36" s="161"/>
      <c r="E36" s="161"/>
      <c r="F36" s="161"/>
      <c r="G36" s="161"/>
      <c r="H36" s="161"/>
      <c r="I36" s="161"/>
      <c r="J36" s="265" t="s">
        <v>93</v>
      </c>
      <c r="K36" s="157"/>
      <c r="L36" s="157"/>
      <c r="M36" s="157"/>
      <c r="N36" s="157"/>
      <c r="O36" s="157"/>
      <c r="P36" s="157"/>
      <c r="Q36" s="157"/>
      <c r="R36" s="157"/>
      <c r="S36" s="157"/>
      <c r="U36" s="6"/>
    </row>
    <row r="37" spans="3:21" ht="16.899999999999999" customHeight="1">
      <c r="C37" s="160" t="s">
        <v>7</v>
      </c>
      <c r="D37" s="161"/>
      <c r="E37" s="161"/>
      <c r="F37" s="161"/>
      <c r="G37" s="161"/>
      <c r="H37" s="161"/>
      <c r="I37" s="161"/>
      <c r="J37" s="266" t="s">
        <v>97</v>
      </c>
      <c r="K37" s="165"/>
      <c r="L37" s="165"/>
      <c r="M37" s="165"/>
      <c r="N37" s="165"/>
      <c r="O37" s="165"/>
      <c r="P37" s="165"/>
      <c r="Q37" s="165"/>
      <c r="R37" s="165"/>
      <c r="S37" s="165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Rouvroy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85047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8" t="s">
        <v>40</v>
      </c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9"/>
      <c r="U6" s="189"/>
      <c r="V6" s="189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73" t="str">
        <f>Coordonnées!$J$27</f>
        <v>Budget</v>
      </c>
      <c r="I7" s="173"/>
      <c r="J7" s="173"/>
      <c r="K7" s="173" t="str">
        <f>Coordonnées!$J$27</f>
        <v>Budget</v>
      </c>
      <c r="L7" s="173"/>
      <c r="M7" s="173"/>
      <c r="N7" s="173" t="str">
        <f>Coordonnées!$J$27</f>
        <v>Budget</v>
      </c>
      <c r="O7" s="173"/>
      <c r="P7" s="173"/>
      <c r="Q7" s="173" t="str">
        <f>Coordonnées!$J$27</f>
        <v>Budget</v>
      </c>
      <c r="R7" s="173"/>
      <c r="S7" s="173"/>
      <c r="T7" s="173" t="str">
        <f>Coordonnées!$J$27</f>
        <v>Budget</v>
      </c>
      <c r="U7" s="173"/>
      <c r="V7" s="173"/>
    </row>
    <row r="8" spans="1:24" ht="18.399999999999999" customHeight="1" thickBot="1">
      <c r="A8" s="184" t="s">
        <v>2</v>
      </c>
      <c r="B8" s="184"/>
      <c r="C8" s="184"/>
      <c r="D8" s="184"/>
      <c r="E8" s="184"/>
      <c r="F8" s="184"/>
      <c r="G8" s="184"/>
      <c r="H8" s="174">
        <f>K8-1</f>
        <v>2021</v>
      </c>
      <c r="I8" s="174"/>
      <c r="J8" s="174"/>
      <c r="K8" s="174">
        <f>N8-1</f>
        <v>2022</v>
      </c>
      <c r="L8" s="174"/>
      <c r="M8" s="174"/>
      <c r="N8" s="174">
        <f>Q8-1</f>
        <v>2023</v>
      </c>
      <c r="O8" s="174"/>
      <c r="P8" s="174"/>
      <c r="Q8" s="174">
        <f>T8-1</f>
        <v>2024</v>
      </c>
      <c r="R8" s="174"/>
      <c r="S8" s="174"/>
      <c r="T8" s="174">
        <f>X2</f>
        <v>2025</v>
      </c>
      <c r="U8" s="174"/>
      <c r="V8" s="174"/>
    </row>
    <row r="9" spans="1:24" ht="18.399999999999999" customHeight="1" thickBot="1">
      <c r="A9" s="178" t="s">
        <v>65</v>
      </c>
      <c r="B9" s="179"/>
      <c r="C9" s="179"/>
      <c r="D9" s="179"/>
      <c r="E9" s="179"/>
      <c r="F9" s="179"/>
      <c r="G9" s="180"/>
      <c r="H9" s="175">
        <f>'Ordinaire GE'!H26-'Ordinaire GE'!H15</f>
        <v>70457.389999999665</v>
      </c>
      <c r="I9" s="176"/>
      <c r="J9" s="177"/>
      <c r="K9" s="175">
        <f>'Ordinaire GE'!K26-'Ordinaire GE'!K15</f>
        <v>541.08000000007451</v>
      </c>
      <c r="L9" s="176"/>
      <c r="M9" s="177"/>
      <c r="N9" s="175">
        <f>'Ordinaire GE'!N26-'Ordinaire GE'!N15</f>
        <v>0</v>
      </c>
      <c r="O9" s="176"/>
      <c r="P9" s="177"/>
      <c r="Q9" s="175">
        <f>'Ordinaire GE'!Q26-'Ordinaire GE'!Q15</f>
        <v>21939.069999999367</v>
      </c>
      <c r="R9" s="176"/>
      <c r="S9" s="177"/>
      <c r="T9" s="175">
        <f>'Ordinaire GE'!T26-'Ordinaire GE'!T15</f>
        <v>15601.699999999255</v>
      </c>
      <c r="U9" s="176"/>
      <c r="V9" s="177"/>
    </row>
    <row r="10" spans="1:24" ht="40.5" customHeight="1" thickBot="1">
      <c r="A10" s="181" t="s">
        <v>73</v>
      </c>
      <c r="B10" s="182"/>
      <c r="C10" s="182"/>
      <c r="D10" s="182"/>
      <c r="E10" s="182"/>
      <c r="F10" s="182"/>
      <c r="G10" s="183"/>
      <c r="H10" s="185">
        <f>'Ordinaire GE'!H29-'Ordinaire GE'!H18</f>
        <v>607113.46</v>
      </c>
      <c r="I10" s="186"/>
      <c r="J10" s="187"/>
      <c r="K10" s="185">
        <f>'Ordinaire GE'!K29-'Ordinaire GE'!K18</f>
        <v>734794.51000000071</v>
      </c>
      <c r="L10" s="186"/>
      <c r="M10" s="187"/>
      <c r="N10" s="185">
        <f>'Ordinaire GE'!N29-'Ordinaire GE'!N18</f>
        <v>79905.13000000082</v>
      </c>
      <c r="O10" s="186"/>
      <c r="P10" s="187"/>
      <c r="Q10" s="185">
        <f>'Ordinaire GE'!Q29-'Ordinaire GE'!Q18</f>
        <v>38382.739999999292</v>
      </c>
      <c r="R10" s="186"/>
      <c r="S10" s="187"/>
      <c r="T10" s="185">
        <f>'Ordinaire GE'!T29-'Ordinaire GE'!T18</f>
        <v>74714.899999999441</v>
      </c>
      <c r="U10" s="186"/>
      <c r="V10" s="187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Rouvroy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85047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41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98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13</v>
      </c>
      <c r="B10" s="200"/>
      <c r="C10" s="200"/>
      <c r="D10" s="200"/>
      <c r="E10" s="200"/>
      <c r="F10" s="200"/>
      <c r="G10" s="200"/>
      <c r="H10" s="269">
        <v>1808431.57</v>
      </c>
      <c r="I10" s="201">
        <v>5512664.2599999998</v>
      </c>
      <c r="J10" s="202">
        <v>5512664.2599999998</v>
      </c>
      <c r="K10" s="269">
        <v>1853659.52</v>
      </c>
      <c r="L10" s="201">
        <v>5512664.2599999998</v>
      </c>
      <c r="M10" s="202">
        <v>5512664.2599999998</v>
      </c>
      <c r="N10" s="269">
        <v>2320530.2599999998</v>
      </c>
      <c r="O10" s="201">
        <v>5512664.2599999998</v>
      </c>
      <c r="P10" s="202">
        <v>5512664.2599999998</v>
      </c>
      <c r="Q10" s="269">
        <v>2512465.16</v>
      </c>
      <c r="R10" s="201">
        <v>5512664.2599999998</v>
      </c>
      <c r="S10" s="202">
        <v>5512664.2599999998</v>
      </c>
      <c r="T10" s="269">
        <v>2500843.4900000002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14</v>
      </c>
      <c r="B11" s="204"/>
      <c r="C11" s="204"/>
      <c r="D11" s="204"/>
      <c r="E11" s="204"/>
      <c r="F11" s="204"/>
      <c r="G11" s="204"/>
      <c r="H11" s="270">
        <v>1552585.65</v>
      </c>
      <c r="I11" s="205">
        <v>2726342.74</v>
      </c>
      <c r="J11" s="206">
        <v>2726342.74</v>
      </c>
      <c r="K11" s="270">
        <v>1721415.03</v>
      </c>
      <c r="L11" s="205">
        <v>2726342.74</v>
      </c>
      <c r="M11" s="206">
        <v>2726342.74</v>
      </c>
      <c r="N11" s="270">
        <v>1568189.28</v>
      </c>
      <c r="O11" s="205">
        <v>2726342.74</v>
      </c>
      <c r="P11" s="206">
        <v>2726342.74</v>
      </c>
      <c r="Q11" s="270">
        <v>1636015.18</v>
      </c>
      <c r="R11" s="205">
        <v>2726342.74</v>
      </c>
      <c r="S11" s="206">
        <v>2726342.74</v>
      </c>
      <c r="T11" s="270">
        <v>1674402.99</v>
      </c>
      <c r="U11" s="205">
        <v>2726342.74</v>
      </c>
      <c r="V11" s="206">
        <v>2726342.74</v>
      </c>
    </row>
    <row r="12" spans="1:24" ht="18.399999999999999" customHeight="1">
      <c r="A12" s="203" t="s">
        <v>15</v>
      </c>
      <c r="B12" s="204"/>
      <c r="C12" s="204"/>
      <c r="D12" s="204"/>
      <c r="E12" s="204"/>
      <c r="F12" s="204"/>
      <c r="G12" s="204"/>
      <c r="H12" s="270">
        <v>1944023.19</v>
      </c>
      <c r="I12" s="205">
        <v>4264832.04</v>
      </c>
      <c r="J12" s="206">
        <v>4264832.04</v>
      </c>
      <c r="K12" s="270">
        <v>1873204.16</v>
      </c>
      <c r="L12" s="205">
        <v>4264832.04</v>
      </c>
      <c r="M12" s="206">
        <v>4264832.04</v>
      </c>
      <c r="N12" s="270">
        <v>2107405.48</v>
      </c>
      <c r="O12" s="205">
        <v>4264832.04</v>
      </c>
      <c r="P12" s="206">
        <v>4264832.04</v>
      </c>
      <c r="Q12" s="270">
        <v>2255947.23</v>
      </c>
      <c r="R12" s="205">
        <v>4264832.04</v>
      </c>
      <c r="S12" s="206">
        <v>4264832.04</v>
      </c>
      <c r="T12" s="270">
        <v>2353349.79</v>
      </c>
      <c r="U12" s="205">
        <v>4264832.04</v>
      </c>
      <c r="V12" s="206">
        <v>4264832.04</v>
      </c>
    </row>
    <row r="13" spans="1:24" ht="18.399999999999999" customHeight="1">
      <c r="A13" s="203" t="s">
        <v>16</v>
      </c>
      <c r="B13" s="204"/>
      <c r="C13" s="204"/>
      <c r="D13" s="204"/>
      <c r="E13" s="204"/>
      <c r="F13" s="204"/>
      <c r="G13" s="204"/>
      <c r="H13" s="270">
        <v>93120.92</v>
      </c>
      <c r="I13" s="205">
        <v>41563.69</v>
      </c>
      <c r="J13" s="206">
        <v>41563.69</v>
      </c>
      <c r="K13" s="270">
        <v>102241.62</v>
      </c>
      <c r="L13" s="205">
        <v>41563.69</v>
      </c>
      <c r="M13" s="206">
        <v>41563.69</v>
      </c>
      <c r="N13" s="270">
        <v>85581.85</v>
      </c>
      <c r="O13" s="205">
        <v>41563.69</v>
      </c>
      <c r="P13" s="206">
        <v>41563.69</v>
      </c>
      <c r="Q13" s="270">
        <v>104411.62</v>
      </c>
      <c r="R13" s="205">
        <v>41563.69</v>
      </c>
      <c r="S13" s="206">
        <v>41563.69</v>
      </c>
      <c r="T13" s="270">
        <v>123496.8</v>
      </c>
      <c r="U13" s="205">
        <v>41563.69</v>
      </c>
      <c r="V13" s="206">
        <v>41563.69</v>
      </c>
    </row>
    <row r="14" spans="1:24" ht="18.399999999999999" customHeight="1" thickBot="1">
      <c r="A14" s="207" t="s">
        <v>46</v>
      </c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0</v>
      </c>
      <c r="L14" s="209">
        <v>0</v>
      </c>
      <c r="M14" s="210">
        <v>0</v>
      </c>
      <c r="N14" s="271">
        <v>0</v>
      </c>
      <c r="O14" s="209">
        <v>0</v>
      </c>
      <c r="P14" s="210">
        <v>0</v>
      </c>
      <c r="Q14" s="271">
        <v>0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5398161.3300000001</v>
      </c>
      <c r="I15" s="212"/>
      <c r="J15" s="213"/>
      <c r="K15" s="212">
        <f>SUM(K10:K14)</f>
        <v>5550520.3300000001</v>
      </c>
      <c r="L15" s="212"/>
      <c r="M15" s="212"/>
      <c r="N15" s="211">
        <f>SUM(N10:N14)</f>
        <v>6081706.8699999992</v>
      </c>
      <c r="O15" s="212"/>
      <c r="P15" s="213"/>
      <c r="Q15" s="212">
        <f>SUM(Q10:Q14)</f>
        <v>6508839.1900000004</v>
      </c>
      <c r="R15" s="212"/>
      <c r="S15" s="213"/>
      <c r="T15" s="212">
        <f>SUM(T10:T14)</f>
        <v>6652093.0700000003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22814.51</v>
      </c>
      <c r="I16" s="214">
        <v>1521059.02</v>
      </c>
      <c r="J16" s="215">
        <v>2351270.66</v>
      </c>
      <c r="K16" s="272">
        <v>18203.43</v>
      </c>
      <c r="L16" s="214">
        <v>1659060.83</v>
      </c>
      <c r="M16" s="215">
        <v>1521059.02</v>
      </c>
      <c r="N16" s="272">
        <v>3359.72</v>
      </c>
      <c r="O16" s="214">
        <v>2230351.92</v>
      </c>
      <c r="P16" s="215">
        <v>1659060.83</v>
      </c>
      <c r="Q16" s="272">
        <v>44373.56</v>
      </c>
      <c r="R16" s="214">
        <v>2351270.66</v>
      </c>
      <c r="S16" s="215">
        <v>2230351.92</v>
      </c>
      <c r="T16" s="272">
        <v>21617.43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0</v>
      </c>
      <c r="I17" s="209">
        <v>1192323.53</v>
      </c>
      <c r="J17" s="210">
        <v>824300.6</v>
      </c>
      <c r="K17" s="271">
        <v>277618.01</v>
      </c>
      <c r="L17" s="209">
        <v>4295659.8600000003</v>
      </c>
      <c r="M17" s="210">
        <v>1192323.53</v>
      </c>
      <c r="N17" s="271">
        <v>500000</v>
      </c>
      <c r="O17" s="209">
        <v>1045347.08</v>
      </c>
      <c r="P17" s="210">
        <v>4295659.8600000003</v>
      </c>
      <c r="Q17" s="271">
        <v>542387.12</v>
      </c>
      <c r="R17" s="209">
        <v>824300.6</v>
      </c>
      <c r="S17" s="210">
        <v>1045347.08</v>
      </c>
      <c r="T17" s="271">
        <v>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5420975.8399999999</v>
      </c>
      <c r="I18" s="222"/>
      <c r="J18" s="223"/>
      <c r="K18" s="222">
        <f>SUM(K15:K17)</f>
        <v>5846341.7699999996</v>
      </c>
      <c r="L18" s="222"/>
      <c r="M18" s="222"/>
      <c r="N18" s="221">
        <f>SUM(N15:N17)</f>
        <v>6585066.5899999989</v>
      </c>
      <c r="O18" s="222"/>
      <c r="P18" s="223"/>
      <c r="Q18" s="221">
        <f>SUM(Q15:Q17)</f>
        <v>7095599.8700000001</v>
      </c>
      <c r="R18" s="222"/>
      <c r="S18" s="223"/>
      <c r="T18" s="221">
        <f>SUM(T15:T17)</f>
        <v>6673710.5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99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203" t="s">
        <v>17</v>
      </c>
      <c r="B22" s="204"/>
      <c r="C22" s="204"/>
      <c r="D22" s="204"/>
      <c r="E22" s="204"/>
      <c r="F22" s="204"/>
      <c r="G22" s="224"/>
      <c r="H22" s="269">
        <v>886585.39</v>
      </c>
      <c r="I22" s="201">
        <v>373432.17</v>
      </c>
      <c r="J22" s="202">
        <v>697745.74</v>
      </c>
      <c r="K22" s="269">
        <v>987285.39</v>
      </c>
      <c r="L22" s="201">
        <v>373432.17</v>
      </c>
      <c r="M22" s="202">
        <v>697745.74</v>
      </c>
      <c r="N22" s="269">
        <v>1121770.02</v>
      </c>
      <c r="O22" s="201">
        <v>373432.17</v>
      </c>
      <c r="P22" s="202">
        <v>697745.74</v>
      </c>
      <c r="Q22" s="269">
        <v>1154392.8400000001</v>
      </c>
      <c r="R22" s="201">
        <v>373432.17</v>
      </c>
      <c r="S22" s="202">
        <v>697745.74</v>
      </c>
      <c r="T22" s="269">
        <v>1205779.6399999999</v>
      </c>
      <c r="U22" s="201">
        <v>373432.17</v>
      </c>
      <c r="V22" s="202">
        <v>697745.74</v>
      </c>
    </row>
    <row r="23" spans="1:22" ht="18.399999999999999" customHeight="1">
      <c r="A23" s="203" t="s">
        <v>15</v>
      </c>
      <c r="B23" s="204"/>
      <c r="C23" s="204"/>
      <c r="D23" s="204"/>
      <c r="E23" s="204"/>
      <c r="F23" s="204"/>
      <c r="G23" s="224"/>
      <c r="H23" s="270">
        <v>4541540.41</v>
      </c>
      <c r="I23" s="205">
        <v>12728583.199999999</v>
      </c>
      <c r="J23" s="206">
        <v>13240574.68</v>
      </c>
      <c r="K23" s="270">
        <v>4443229.24</v>
      </c>
      <c r="L23" s="205">
        <v>12728583.199999999</v>
      </c>
      <c r="M23" s="206">
        <v>13240574.68</v>
      </c>
      <c r="N23" s="270">
        <v>4690140.21</v>
      </c>
      <c r="O23" s="205">
        <v>12728583.199999999</v>
      </c>
      <c r="P23" s="206">
        <v>13240574.68</v>
      </c>
      <c r="Q23" s="270">
        <v>5171629.1399999997</v>
      </c>
      <c r="R23" s="205">
        <v>12728583.199999999</v>
      </c>
      <c r="S23" s="206">
        <v>13240574.68</v>
      </c>
      <c r="T23" s="270">
        <v>5231278.63</v>
      </c>
      <c r="U23" s="205">
        <v>12728583.199999999</v>
      </c>
      <c r="V23" s="206">
        <v>13240574.68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24"/>
      <c r="H24" s="270">
        <v>40492.92</v>
      </c>
      <c r="I24" s="205">
        <v>548784.99</v>
      </c>
      <c r="J24" s="206">
        <v>408005.67</v>
      </c>
      <c r="K24" s="270">
        <v>40690.54</v>
      </c>
      <c r="L24" s="205">
        <v>548784.99</v>
      </c>
      <c r="M24" s="206">
        <v>408005.67</v>
      </c>
      <c r="N24" s="270">
        <v>46383.12</v>
      </c>
      <c r="O24" s="205">
        <v>548784.99</v>
      </c>
      <c r="P24" s="206">
        <v>408005.67</v>
      </c>
      <c r="Q24" s="270">
        <v>125956.28</v>
      </c>
      <c r="R24" s="205">
        <v>548784.99</v>
      </c>
      <c r="S24" s="206">
        <v>408005.67</v>
      </c>
      <c r="T24" s="270">
        <v>137236.5</v>
      </c>
      <c r="U24" s="205">
        <v>548784.99</v>
      </c>
      <c r="V24" s="206">
        <v>408005.67</v>
      </c>
    </row>
    <row r="25" spans="1:22" ht="18.399999999999999" customHeight="1" thickBot="1">
      <c r="A25" s="207" t="s">
        <v>3</v>
      </c>
      <c r="B25" s="208"/>
      <c r="C25" s="208"/>
      <c r="D25" s="208"/>
      <c r="E25" s="208"/>
      <c r="F25" s="208"/>
      <c r="G25" s="225"/>
      <c r="H25" s="271">
        <v>0</v>
      </c>
      <c r="I25" s="209">
        <v>0</v>
      </c>
      <c r="J25" s="210">
        <v>0</v>
      </c>
      <c r="K25" s="271">
        <v>79856.240000000005</v>
      </c>
      <c r="L25" s="209">
        <v>0</v>
      </c>
      <c r="M25" s="210">
        <v>0</v>
      </c>
      <c r="N25" s="271">
        <v>223413.52</v>
      </c>
      <c r="O25" s="209">
        <v>0</v>
      </c>
      <c r="P25" s="210">
        <v>0</v>
      </c>
      <c r="Q25" s="271">
        <v>78800</v>
      </c>
      <c r="R25" s="209">
        <v>0</v>
      </c>
      <c r="S25" s="210">
        <v>0</v>
      </c>
      <c r="T25" s="271">
        <v>93400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5468618.7199999997</v>
      </c>
      <c r="I26" s="212"/>
      <c r="J26" s="212"/>
      <c r="K26" s="211">
        <f>SUM(K22:K25)</f>
        <v>5551061.4100000001</v>
      </c>
      <c r="L26" s="212"/>
      <c r="M26" s="213"/>
      <c r="N26" s="212">
        <f>SUM(N22:N25)</f>
        <v>6081706.8700000001</v>
      </c>
      <c r="O26" s="212"/>
      <c r="P26" s="212"/>
      <c r="Q26" s="211">
        <f>SUM(Q22:Q25)</f>
        <v>6530778.2599999998</v>
      </c>
      <c r="R26" s="212"/>
      <c r="S26" s="213"/>
      <c r="T26" s="211">
        <f>SUM(T22:T25)</f>
        <v>6667694.7699999996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559470.57999999996</v>
      </c>
      <c r="I27" s="214">
        <v>6001218.2883333303</v>
      </c>
      <c r="J27" s="215">
        <v>5811470.0833333302</v>
      </c>
      <c r="K27" s="272">
        <v>1030074.87</v>
      </c>
      <c r="L27" s="214">
        <v>6001218.2883333303</v>
      </c>
      <c r="M27" s="215">
        <v>5811470.0833333302</v>
      </c>
      <c r="N27" s="272">
        <v>583264.85</v>
      </c>
      <c r="O27" s="214">
        <v>6001218.2883333303</v>
      </c>
      <c r="P27" s="215">
        <v>5811470.0833333302</v>
      </c>
      <c r="Q27" s="272">
        <v>603204.35</v>
      </c>
      <c r="R27" s="214">
        <v>6001218.2883333303</v>
      </c>
      <c r="S27" s="215">
        <v>5811470.0833333302</v>
      </c>
      <c r="T27" s="272">
        <v>80730.63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0</v>
      </c>
      <c r="I28" s="209">
        <v>0</v>
      </c>
      <c r="J28" s="210">
        <v>0</v>
      </c>
      <c r="K28" s="271">
        <v>0</v>
      </c>
      <c r="L28" s="209">
        <v>0</v>
      </c>
      <c r="M28" s="210">
        <v>0</v>
      </c>
      <c r="N28" s="271">
        <v>0</v>
      </c>
      <c r="O28" s="209">
        <v>0</v>
      </c>
      <c r="P28" s="210">
        <v>0</v>
      </c>
      <c r="Q28" s="271">
        <v>0</v>
      </c>
      <c r="R28" s="209">
        <v>0</v>
      </c>
      <c r="S28" s="210">
        <v>0</v>
      </c>
      <c r="T28" s="271">
        <v>0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6028089.2999999998</v>
      </c>
      <c r="I29" s="222"/>
      <c r="J29" s="222"/>
      <c r="K29" s="221">
        <f>SUM(K26:K28)</f>
        <v>6581136.2800000003</v>
      </c>
      <c r="L29" s="222"/>
      <c r="M29" s="223"/>
      <c r="N29" s="222">
        <f>SUM(N26:N28)</f>
        <v>6664971.7199999997</v>
      </c>
      <c r="O29" s="222"/>
      <c r="P29" s="222"/>
      <c r="Q29" s="221">
        <f>SUM(Q26:Q28)</f>
        <v>7133982.6099999994</v>
      </c>
      <c r="R29" s="222"/>
      <c r="S29" s="223"/>
      <c r="T29" s="221">
        <f>SUM(T26:T28)</f>
        <v>6748425.3999999994</v>
      </c>
      <c r="U29" s="222"/>
      <c r="V29" s="223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Rouvroy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Coordonnées!$V$1</f>
        <v>85047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43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100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15</v>
      </c>
      <c r="B10" s="200"/>
      <c r="C10" s="200"/>
      <c r="D10" s="200"/>
      <c r="E10" s="200"/>
      <c r="F10" s="200"/>
      <c r="G10" s="200"/>
      <c r="H10" s="269">
        <v>81492</v>
      </c>
      <c r="I10" s="201">
        <v>5512664.2599999998</v>
      </c>
      <c r="J10" s="202">
        <v>5512664.2599999998</v>
      </c>
      <c r="K10" s="269">
        <v>100245</v>
      </c>
      <c r="L10" s="201">
        <v>5512664.2599999998</v>
      </c>
      <c r="M10" s="202">
        <v>5512664.2599999998</v>
      </c>
      <c r="N10" s="269">
        <v>19730.64</v>
      </c>
      <c r="O10" s="201">
        <v>5512664.2599999998</v>
      </c>
      <c r="P10" s="202">
        <v>5512664.2599999998</v>
      </c>
      <c r="Q10" s="269">
        <v>0</v>
      </c>
      <c r="R10" s="201">
        <v>5512664.2599999998</v>
      </c>
      <c r="S10" s="202">
        <v>5512664.2599999998</v>
      </c>
      <c r="T10" s="269">
        <v>13103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44</v>
      </c>
      <c r="B11" s="204"/>
      <c r="C11" s="204"/>
      <c r="D11" s="204"/>
      <c r="E11" s="204"/>
      <c r="F11" s="204"/>
      <c r="G11" s="204"/>
      <c r="H11" s="270">
        <v>3062617.14</v>
      </c>
      <c r="I11" s="205">
        <v>2726342.74</v>
      </c>
      <c r="J11" s="206">
        <v>2726342.74</v>
      </c>
      <c r="K11" s="270">
        <v>5204188.8</v>
      </c>
      <c r="L11" s="205">
        <v>2726342.74</v>
      </c>
      <c r="M11" s="206">
        <v>2726342.74</v>
      </c>
      <c r="N11" s="270">
        <v>2309533.17</v>
      </c>
      <c r="O11" s="205">
        <v>2726342.74</v>
      </c>
      <c r="P11" s="206">
        <v>2726342.74</v>
      </c>
      <c r="Q11" s="270">
        <v>4580747.74</v>
      </c>
      <c r="R11" s="205">
        <v>2726342.74</v>
      </c>
      <c r="S11" s="206">
        <v>2726342.74</v>
      </c>
      <c r="T11" s="270">
        <v>3827939.95</v>
      </c>
      <c r="U11" s="205">
        <v>2726342.74</v>
      </c>
      <c r="V11" s="206">
        <v>2726342.74</v>
      </c>
    </row>
    <row r="12" spans="1:24" ht="18.399999999999999" customHeight="1">
      <c r="A12" s="203" t="s">
        <v>16</v>
      </c>
      <c r="B12" s="204"/>
      <c r="C12" s="204"/>
      <c r="D12" s="204"/>
      <c r="E12" s="204"/>
      <c r="F12" s="204"/>
      <c r="G12" s="204"/>
      <c r="H12" s="270">
        <v>18450</v>
      </c>
      <c r="I12" s="205">
        <v>4264832.04</v>
      </c>
      <c r="J12" s="206">
        <v>4264832.04</v>
      </c>
      <c r="K12" s="270">
        <v>0</v>
      </c>
      <c r="L12" s="205">
        <v>4264832.04</v>
      </c>
      <c r="M12" s="206">
        <v>4264832.04</v>
      </c>
      <c r="N12" s="270">
        <v>0</v>
      </c>
      <c r="O12" s="205">
        <v>4264832.04</v>
      </c>
      <c r="P12" s="206">
        <v>4264832.04</v>
      </c>
      <c r="Q12" s="270">
        <v>0</v>
      </c>
      <c r="R12" s="205">
        <v>4264832.04</v>
      </c>
      <c r="S12" s="206">
        <v>4264832.04</v>
      </c>
      <c r="T12" s="270">
        <v>0</v>
      </c>
      <c r="U12" s="205">
        <v>4264832.04</v>
      </c>
      <c r="V12" s="206">
        <v>4264832.04</v>
      </c>
    </row>
    <row r="13" spans="1:24" ht="18.399999999999999" customHeight="1">
      <c r="A13" s="203" t="s">
        <v>3</v>
      </c>
      <c r="B13" s="204"/>
      <c r="C13" s="204"/>
      <c r="D13" s="204"/>
      <c r="E13" s="204"/>
      <c r="F13" s="204"/>
      <c r="G13" s="204"/>
      <c r="H13" s="270">
        <v>0</v>
      </c>
      <c r="I13" s="205">
        <v>41563.69</v>
      </c>
      <c r="J13" s="206">
        <v>41563.69</v>
      </c>
      <c r="K13" s="270">
        <v>0</v>
      </c>
      <c r="L13" s="205">
        <v>41563.69</v>
      </c>
      <c r="M13" s="206">
        <v>41563.69</v>
      </c>
      <c r="N13" s="270">
        <v>0</v>
      </c>
      <c r="O13" s="205">
        <v>41563.69</v>
      </c>
      <c r="P13" s="206">
        <v>41563.69</v>
      </c>
      <c r="Q13" s="270">
        <v>0</v>
      </c>
      <c r="R13" s="205">
        <v>41563.69</v>
      </c>
      <c r="S13" s="206">
        <v>41563.69</v>
      </c>
      <c r="T13" s="270">
        <v>0</v>
      </c>
      <c r="U13" s="205">
        <v>41563.69</v>
      </c>
      <c r="V13" s="206">
        <v>41563.69</v>
      </c>
    </row>
    <row r="14" spans="1:24" ht="18.399999999999999" customHeight="1" thickBot="1">
      <c r="A14" s="207"/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0</v>
      </c>
      <c r="L14" s="209">
        <v>0</v>
      </c>
      <c r="M14" s="210">
        <v>0</v>
      </c>
      <c r="N14" s="271">
        <v>0</v>
      </c>
      <c r="O14" s="209">
        <v>0</v>
      </c>
      <c r="P14" s="210">
        <v>0</v>
      </c>
      <c r="Q14" s="271">
        <v>0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3162559.14</v>
      </c>
      <c r="I15" s="212"/>
      <c r="J15" s="213"/>
      <c r="K15" s="212">
        <f>SUM(K10:K14)</f>
        <v>5304433.8</v>
      </c>
      <c r="L15" s="212"/>
      <c r="M15" s="212"/>
      <c r="N15" s="211">
        <f>SUM(N10:N14)</f>
        <v>2329263.81</v>
      </c>
      <c r="O15" s="212"/>
      <c r="P15" s="213"/>
      <c r="Q15" s="212">
        <f>SUM(Q10:Q14)</f>
        <v>4580747.74</v>
      </c>
      <c r="R15" s="212"/>
      <c r="S15" s="213"/>
      <c r="T15" s="212">
        <f>SUM(T10:T14)</f>
        <v>3841042.95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484229.83</v>
      </c>
      <c r="I16" s="214">
        <v>1521059.02</v>
      </c>
      <c r="J16" s="215">
        <v>2351270.66</v>
      </c>
      <c r="K16" s="272">
        <v>21000</v>
      </c>
      <c r="L16" s="214">
        <v>1659060.83</v>
      </c>
      <c r="M16" s="215">
        <v>1521059.02</v>
      </c>
      <c r="N16" s="272">
        <v>389548.7</v>
      </c>
      <c r="O16" s="214">
        <v>2230351.92</v>
      </c>
      <c r="P16" s="215">
        <v>1659060.83</v>
      </c>
      <c r="Q16" s="272">
        <v>172257.97</v>
      </c>
      <c r="R16" s="214">
        <v>2351270.66</v>
      </c>
      <c r="S16" s="215">
        <v>2230351.92</v>
      </c>
      <c r="T16" s="272">
        <v>163393.92000000001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130000</v>
      </c>
      <c r="I17" s="209">
        <v>1192323.53</v>
      </c>
      <c r="J17" s="210">
        <v>824300.6</v>
      </c>
      <c r="K17" s="271">
        <v>130000</v>
      </c>
      <c r="L17" s="209">
        <v>4295659.8600000003</v>
      </c>
      <c r="M17" s="210">
        <v>1192323.53</v>
      </c>
      <c r="N17" s="271">
        <v>250000</v>
      </c>
      <c r="O17" s="209">
        <v>1045347.08</v>
      </c>
      <c r="P17" s="210">
        <v>4295659.8600000003</v>
      </c>
      <c r="Q17" s="271">
        <v>630000</v>
      </c>
      <c r="R17" s="209">
        <v>824300.6</v>
      </c>
      <c r="S17" s="210">
        <v>1045347.08</v>
      </c>
      <c r="T17" s="271">
        <v>750000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3776788.97</v>
      </c>
      <c r="I18" s="222"/>
      <c r="J18" s="223"/>
      <c r="K18" s="222">
        <f>SUM(K15:K17)</f>
        <v>5455433.7999999998</v>
      </c>
      <c r="L18" s="222"/>
      <c r="M18" s="222"/>
      <c r="N18" s="221">
        <f>SUM(N15:N17)</f>
        <v>2968812.5100000002</v>
      </c>
      <c r="O18" s="222"/>
      <c r="P18" s="223"/>
      <c r="Q18" s="221">
        <f>SUM(Q15:Q17)</f>
        <v>5383005.71</v>
      </c>
      <c r="R18" s="222"/>
      <c r="S18" s="223"/>
      <c r="T18" s="221">
        <f>SUM(T15:T17)</f>
        <v>4754436.87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101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199" t="s">
        <v>15</v>
      </c>
      <c r="B22" s="200"/>
      <c r="C22" s="200"/>
      <c r="D22" s="200"/>
      <c r="E22" s="200"/>
      <c r="F22" s="200"/>
      <c r="G22" s="200"/>
      <c r="H22" s="269">
        <v>1455635.71</v>
      </c>
      <c r="I22" s="201">
        <v>373432.17</v>
      </c>
      <c r="J22" s="202">
        <v>697745.74</v>
      </c>
      <c r="K22" s="269">
        <v>2093263.07</v>
      </c>
      <c r="L22" s="201">
        <v>365967.42</v>
      </c>
      <c r="M22" s="202">
        <v>373432.17</v>
      </c>
      <c r="N22" s="269">
        <v>735468.03</v>
      </c>
      <c r="O22" s="201">
        <v>414709.37</v>
      </c>
      <c r="P22" s="202">
        <v>365967.42</v>
      </c>
      <c r="Q22" s="269">
        <v>490167.28</v>
      </c>
      <c r="R22" s="201">
        <v>697745.74</v>
      </c>
      <c r="S22" s="202">
        <v>414709.37</v>
      </c>
      <c r="T22" s="269">
        <v>514800.75</v>
      </c>
      <c r="U22" s="201">
        <v>557211.56000000006</v>
      </c>
      <c r="V22" s="202">
        <v>577850.16</v>
      </c>
    </row>
    <row r="23" spans="1:22" ht="18.399999999999999" customHeight="1">
      <c r="A23" s="203" t="s">
        <v>44</v>
      </c>
      <c r="B23" s="204"/>
      <c r="C23" s="204"/>
      <c r="D23" s="204"/>
      <c r="E23" s="204"/>
      <c r="F23" s="204"/>
      <c r="G23" s="204"/>
      <c r="H23" s="270">
        <v>130000</v>
      </c>
      <c r="I23" s="205">
        <v>12728583.199999999</v>
      </c>
      <c r="J23" s="206">
        <v>13240574.68</v>
      </c>
      <c r="K23" s="270">
        <v>130000</v>
      </c>
      <c r="L23" s="205">
        <v>12120371.99</v>
      </c>
      <c r="M23" s="206">
        <v>12728583.199999999</v>
      </c>
      <c r="N23" s="270">
        <v>0</v>
      </c>
      <c r="O23" s="205">
        <v>12941517.73</v>
      </c>
      <c r="P23" s="206">
        <v>12120371.99</v>
      </c>
      <c r="Q23" s="270">
        <v>130000</v>
      </c>
      <c r="R23" s="205">
        <v>13240574.68</v>
      </c>
      <c r="S23" s="206">
        <v>12941517.73</v>
      </c>
      <c r="T23" s="270">
        <v>0</v>
      </c>
      <c r="U23" s="205">
        <v>13289626.9983333</v>
      </c>
      <c r="V23" s="206">
        <v>13396094.2633333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04"/>
      <c r="H24" s="270">
        <v>0</v>
      </c>
      <c r="I24" s="205">
        <v>548784.99</v>
      </c>
      <c r="J24" s="206">
        <v>408005.67</v>
      </c>
      <c r="K24" s="270">
        <v>0</v>
      </c>
      <c r="L24" s="205">
        <v>536819.05000000005</v>
      </c>
      <c r="M24" s="206">
        <v>548784.99</v>
      </c>
      <c r="N24" s="270">
        <v>250000</v>
      </c>
      <c r="O24" s="205">
        <v>344975.81</v>
      </c>
      <c r="P24" s="206">
        <v>536819.05000000005</v>
      </c>
      <c r="Q24" s="270">
        <v>1500000</v>
      </c>
      <c r="R24" s="205">
        <v>408005.67</v>
      </c>
      <c r="S24" s="206">
        <v>344975.81</v>
      </c>
      <c r="T24" s="270">
        <v>2750000</v>
      </c>
      <c r="U24" s="205">
        <v>128208.38666666699</v>
      </c>
      <c r="V24" s="206">
        <v>26303.796666666702</v>
      </c>
    </row>
    <row r="25" spans="1:22" ht="18.399999999999999" customHeight="1" thickBot="1">
      <c r="A25" s="203" t="s">
        <v>3</v>
      </c>
      <c r="B25" s="204"/>
      <c r="C25" s="204"/>
      <c r="D25" s="204"/>
      <c r="E25" s="204"/>
      <c r="F25" s="204"/>
      <c r="G25" s="204"/>
      <c r="H25" s="271">
        <v>0</v>
      </c>
      <c r="I25" s="209">
        <v>0</v>
      </c>
      <c r="J25" s="210">
        <v>0</v>
      </c>
      <c r="K25" s="271">
        <v>0</v>
      </c>
      <c r="L25" s="209">
        <v>0</v>
      </c>
      <c r="M25" s="210">
        <v>0</v>
      </c>
      <c r="N25" s="271">
        <v>0</v>
      </c>
      <c r="O25" s="209">
        <v>0</v>
      </c>
      <c r="P25" s="210">
        <v>0</v>
      </c>
      <c r="Q25" s="271">
        <v>0</v>
      </c>
      <c r="R25" s="209">
        <v>0</v>
      </c>
      <c r="S25" s="210">
        <v>0</v>
      </c>
      <c r="T25" s="271">
        <v>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1585635.71</v>
      </c>
      <c r="I26" s="212"/>
      <c r="J26" s="212"/>
      <c r="K26" s="211">
        <f>SUM(K22:K25)</f>
        <v>2223263.0700000003</v>
      </c>
      <c r="L26" s="212"/>
      <c r="M26" s="213"/>
      <c r="N26" s="212">
        <f>SUM(N22:N25)</f>
        <v>985468.03</v>
      </c>
      <c r="O26" s="212"/>
      <c r="P26" s="212"/>
      <c r="Q26" s="211">
        <f>SUM(Q22:Q25)</f>
        <v>2120167.2800000003</v>
      </c>
      <c r="R26" s="212"/>
      <c r="S26" s="213"/>
      <c r="T26" s="211">
        <f>SUM(T22:T25)</f>
        <v>3264800.75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0</v>
      </c>
      <c r="I27" s="214"/>
      <c r="J27" s="215"/>
      <c r="K27" s="272">
        <v>0</v>
      </c>
      <c r="L27" s="214">
        <v>10122961.629999999</v>
      </c>
      <c r="M27" s="215">
        <v>6628334.5600000005</v>
      </c>
      <c r="N27" s="272">
        <v>0</v>
      </c>
      <c r="O27" s="214">
        <v>6248838.1500000004</v>
      </c>
      <c r="P27" s="215">
        <v>10122961.629999999</v>
      </c>
      <c r="Q27" s="272">
        <v>0</v>
      </c>
      <c r="R27" s="214">
        <v>6834216</v>
      </c>
      <c r="S27" s="215">
        <v>6248838.1500000004</v>
      </c>
      <c r="T27" s="272">
        <v>0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2191153.2599999998</v>
      </c>
      <c r="I28" s="209">
        <v>0</v>
      </c>
      <c r="J28" s="210">
        <v>0</v>
      </c>
      <c r="K28" s="271">
        <v>3232170.73</v>
      </c>
      <c r="L28" s="209">
        <v>0</v>
      </c>
      <c r="M28" s="210">
        <v>0</v>
      </c>
      <c r="N28" s="271">
        <v>1983344.48</v>
      </c>
      <c r="O28" s="209">
        <v>0</v>
      </c>
      <c r="P28" s="210">
        <v>0</v>
      </c>
      <c r="Q28" s="271">
        <v>3262838.43</v>
      </c>
      <c r="R28" s="209">
        <v>0</v>
      </c>
      <c r="S28" s="210">
        <v>0</v>
      </c>
      <c r="T28" s="271">
        <v>1489636.12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3776788.9699999997</v>
      </c>
      <c r="I29" s="222"/>
      <c r="J29" s="222"/>
      <c r="K29" s="221">
        <f>SUM(K26:K28)</f>
        <v>5455433.8000000007</v>
      </c>
      <c r="L29" s="222"/>
      <c r="M29" s="223"/>
      <c r="N29" s="222">
        <f>SUM(N26:N28)</f>
        <v>2968812.51</v>
      </c>
      <c r="O29" s="222"/>
      <c r="P29" s="222"/>
      <c r="Q29" s="221">
        <f>SUM(Q26:Q28)</f>
        <v>5383005.7100000009</v>
      </c>
      <c r="R29" s="222"/>
      <c r="S29" s="223"/>
      <c r="T29" s="221">
        <f>SUM(T26:T28)</f>
        <v>4754436.87</v>
      </c>
      <c r="U29" s="222"/>
      <c r="V29" s="223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Rouvroy</v>
      </c>
      <c r="F1" s="154"/>
      <c r="G1" s="154"/>
      <c r="H1" s="154"/>
      <c r="I1" s="98" t="str">
        <f>Coordonnées!$U$1</f>
        <v>Code INS</v>
      </c>
      <c r="J1" s="135">
        <f>Coordonnées!$V$1</f>
        <v>85047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33" t="s">
        <v>69</v>
      </c>
      <c r="F5" s="234"/>
      <c r="G5" s="234"/>
      <c r="H5" s="234"/>
      <c r="I5" s="23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62250</v>
      </c>
      <c r="F8" s="273">
        <v>350332.65</v>
      </c>
      <c r="G8" s="273">
        <v>556964.64</v>
      </c>
      <c r="H8" s="273">
        <v>596654.57999999996</v>
      </c>
      <c r="I8" s="273">
        <v>48464.639999999999</v>
      </c>
    </row>
    <row r="9" spans="1:10" ht="30" customHeight="1">
      <c r="A9" s="235" t="s">
        <v>18</v>
      </c>
      <c r="B9" s="236"/>
      <c r="C9" s="236"/>
      <c r="D9" s="237"/>
      <c r="E9" s="273">
        <v>1089522.4099999999</v>
      </c>
      <c r="F9" s="273">
        <v>1197925.6499999999</v>
      </c>
      <c r="G9" s="273">
        <v>1459188.59</v>
      </c>
      <c r="H9" s="273">
        <v>1711557.01</v>
      </c>
      <c r="I9" s="273">
        <v>1694470.5</v>
      </c>
    </row>
    <row r="10" spans="1:10" ht="30" customHeight="1">
      <c r="A10" s="235" t="s">
        <v>19</v>
      </c>
      <c r="B10" s="236"/>
      <c r="C10" s="236"/>
      <c r="D10" s="237"/>
      <c r="E10" s="273">
        <v>387886.95</v>
      </c>
      <c r="F10" s="273">
        <v>384197.14</v>
      </c>
      <c r="G10" s="273">
        <v>396105.92</v>
      </c>
      <c r="H10" s="273">
        <v>410774.9</v>
      </c>
      <c r="I10" s="273">
        <v>414902.03</v>
      </c>
    </row>
    <row r="11" spans="1:10" ht="30" customHeight="1">
      <c r="A11" s="235" t="s">
        <v>20</v>
      </c>
      <c r="B11" s="236"/>
      <c r="C11" s="236"/>
      <c r="D11" s="237"/>
      <c r="E11" s="273">
        <v>872878.31</v>
      </c>
      <c r="F11" s="273">
        <v>928003.5</v>
      </c>
      <c r="G11" s="273">
        <v>816585.41</v>
      </c>
      <c r="H11" s="273">
        <v>764544.39</v>
      </c>
      <c r="I11" s="273">
        <v>744595.26</v>
      </c>
    </row>
    <row r="12" spans="1:10" ht="30" customHeight="1">
      <c r="A12" s="235" t="s">
        <v>28</v>
      </c>
      <c r="B12" s="236"/>
      <c r="C12" s="236"/>
      <c r="D12" s="237"/>
      <c r="E12" s="273">
        <v>81245</v>
      </c>
      <c r="F12" s="273">
        <v>87305.34</v>
      </c>
      <c r="G12" s="273">
        <v>88615</v>
      </c>
      <c r="H12" s="273">
        <v>96515</v>
      </c>
      <c r="I12" s="273">
        <v>89965</v>
      </c>
    </row>
    <row r="13" spans="1:10" ht="30" customHeight="1">
      <c r="A13" s="235" t="s">
        <v>21</v>
      </c>
      <c r="B13" s="236"/>
      <c r="C13" s="236"/>
      <c r="D13" s="237"/>
      <c r="E13" s="273">
        <v>143817.10999999999</v>
      </c>
      <c r="F13" s="273">
        <v>148851.68</v>
      </c>
      <c r="G13" s="273">
        <v>160963.54999999999</v>
      </c>
      <c r="H13" s="273">
        <v>152746.62</v>
      </c>
      <c r="I13" s="273">
        <v>150001.16</v>
      </c>
    </row>
    <row r="14" spans="1:10" ht="30" customHeight="1">
      <c r="A14" s="235" t="s">
        <v>22</v>
      </c>
      <c r="B14" s="236"/>
      <c r="C14" s="236"/>
      <c r="D14" s="237"/>
      <c r="E14" s="273">
        <v>303268.12</v>
      </c>
      <c r="F14" s="273">
        <v>352718.83</v>
      </c>
      <c r="G14" s="273">
        <v>370430.55</v>
      </c>
      <c r="H14" s="273">
        <v>418765.42</v>
      </c>
      <c r="I14" s="273">
        <v>407452.05</v>
      </c>
    </row>
    <row r="15" spans="1:10" ht="30" customHeight="1">
      <c r="A15" s="235" t="s">
        <v>23</v>
      </c>
      <c r="B15" s="236"/>
      <c r="C15" s="236"/>
      <c r="D15" s="237"/>
      <c r="E15" s="273">
        <v>907724.57</v>
      </c>
      <c r="F15" s="273">
        <v>913102.51</v>
      </c>
      <c r="G15" s="273">
        <v>1048743.55</v>
      </c>
      <c r="H15" s="273">
        <v>1004442.79</v>
      </c>
      <c r="I15" s="273">
        <v>1119011.3799999999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22616.65</v>
      </c>
      <c r="F17" s="273">
        <v>26786.799999999999</v>
      </c>
      <c r="G17" s="273">
        <v>32128.59</v>
      </c>
      <c r="H17" s="273">
        <v>28284.52</v>
      </c>
      <c r="I17" s="273">
        <v>32995.39</v>
      </c>
    </row>
    <row r="18" spans="1:9" ht="30" customHeight="1">
      <c r="A18" s="235" t="s">
        <v>24</v>
      </c>
      <c r="B18" s="236"/>
      <c r="C18" s="236"/>
      <c r="D18" s="237"/>
      <c r="E18" s="273">
        <v>835050.4</v>
      </c>
      <c r="F18" s="273">
        <v>729636.28</v>
      </c>
      <c r="G18" s="273">
        <v>886263.32</v>
      </c>
      <c r="H18" s="273">
        <v>1023330.93</v>
      </c>
      <c r="I18" s="273">
        <v>1040832.89</v>
      </c>
    </row>
    <row r="19" spans="1:9" ht="30" customHeight="1">
      <c r="A19" s="227" t="s">
        <v>25</v>
      </c>
      <c r="B19" s="228"/>
      <c r="C19" s="228"/>
      <c r="D19" s="229"/>
      <c r="E19" s="273">
        <v>657801.81000000006</v>
      </c>
      <c r="F19" s="273">
        <v>667177.96</v>
      </c>
      <c r="G19" s="273">
        <v>707117.75</v>
      </c>
      <c r="H19" s="273">
        <v>775982.89</v>
      </c>
      <c r="I19" s="273">
        <v>852025.51</v>
      </c>
    </row>
    <row r="20" spans="1:9" ht="30" customHeight="1">
      <c r="A20" s="235" t="s">
        <v>26</v>
      </c>
      <c r="B20" s="236"/>
      <c r="C20" s="236"/>
      <c r="D20" s="237"/>
      <c r="E20" s="273">
        <v>34100</v>
      </c>
      <c r="F20" s="273">
        <v>42100</v>
      </c>
      <c r="G20" s="273">
        <v>58600</v>
      </c>
      <c r="H20" s="273">
        <v>67627.259999999995</v>
      </c>
      <c r="I20" s="273">
        <v>57377.26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Rouvroy</v>
      </c>
      <c r="F1" s="154"/>
      <c r="G1" s="154"/>
      <c r="H1" s="154"/>
      <c r="I1" s="98" t="str">
        <f>Coordonnées!$U$1</f>
        <v>Code INS</v>
      </c>
      <c r="J1" s="135">
        <f>Coordonnées!$V$1</f>
        <v>85047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4733379.5599999996</v>
      </c>
      <c r="F8" s="273">
        <v>5251250.92</v>
      </c>
      <c r="G8" s="273">
        <v>5056922.24</v>
      </c>
      <c r="H8" s="273">
        <v>5601500.9500000002</v>
      </c>
      <c r="I8" s="273">
        <v>5082230.5599999996</v>
      </c>
    </row>
    <row r="9" spans="1:10" ht="30" customHeight="1">
      <c r="A9" s="235" t="s">
        <v>18</v>
      </c>
      <c r="B9" s="236"/>
      <c r="C9" s="236"/>
      <c r="D9" s="237"/>
      <c r="E9" s="273">
        <v>69730.789999999994</v>
      </c>
      <c r="F9" s="273">
        <v>36230.79</v>
      </c>
      <c r="G9" s="273">
        <v>72414.53</v>
      </c>
      <c r="H9" s="273">
        <v>79733.89</v>
      </c>
      <c r="I9" s="273">
        <v>46483.1</v>
      </c>
    </row>
    <row r="10" spans="1:10" ht="30" customHeight="1">
      <c r="A10" s="235" t="s">
        <v>19</v>
      </c>
      <c r="B10" s="236"/>
      <c r="C10" s="236"/>
      <c r="D10" s="237"/>
      <c r="E10" s="273">
        <v>8800</v>
      </c>
      <c r="F10" s="273">
        <v>9000</v>
      </c>
      <c r="G10" s="273">
        <v>117710.38</v>
      </c>
      <c r="H10" s="273">
        <v>0</v>
      </c>
      <c r="I10" s="273">
        <v>3000</v>
      </c>
    </row>
    <row r="11" spans="1:10" ht="30" customHeight="1">
      <c r="A11" s="235" t="s">
        <v>20</v>
      </c>
      <c r="B11" s="236"/>
      <c r="C11" s="236"/>
      <c r="D11" s="237"/>
      <c r="E11" s="273">
        <v>21976.92</v>
      </c>
      <c r="F11" s="273">
        <v>15116.94</v>
      </c>
      <c r="G11" s="273">
        <v>8218</v>
      </c>
      <c r="H11" s="273">
        <v>1400</v>
      </c>
      <c r="I11" s="273">
        <v>1400</v>
      </c>
    </row>
    <row r="12" spans="1:10" ht="30" customHeight="1">
      <c r="A12" s="235" t="s">
        <v>28</v>
      </c>
      <c r="B12" s="236"/>
      <c r="C12" s="236"/>
      <c r="D12" s="237"/>
      <c r="E12" s="273">
        <v>52692.92</v>
      </c>
      <c r="F12" s="273">
        <v>47890.54</v>
      </c>
      <c r="G12" s="273">
        <v>49333.120000000003</v>
      </c>
      <c r="H12" s="273">
        <v>49719.78</v>
      </c>
      <c r="I12" s="273">
        <v>43000</v>
      </c>
    </row>
    <row r="13" spans="1:10" ht="30" customHeight="1">
      <c r="A13" s="235" t="s">
        <v>21</v>
      </c>
      <c r="B13" s="236"/>
      <c r="C13" s="236"/>
      <c r="D13" s="237"/>
      <c r="E13" s="273">
        <v>52512.39</v>
      </c>
      <c r="F13" s="273">
        <v>62512.39</v>
      </c>
      <c r="G13" s="273">
        <v>171486.42</v>
      </c>
      <c r="H13" s="273">
        <v>190337.09</v>
      </c>
      <c r="I13" s="273">
        <v>220023.89</v>
      </c>
    </row>
    <row r="14" spans="1:10" ht="30" customHeight="1">
      <c r="A14" s="235" t="s">
        <v>22</v>
      </c>
      <c r="B14" s="236"/>
      <c r="C14" s="236"/>
      <c r="D14" s="237"/>
      <c r="E14" s="273">
        <v>146910.01999999999</v>
      </c>
      <c r="F14" s="273">
        <v>176095.73</v>
      </c>
      <c r="G14" s="273">
        <v>170759</v>
      </c>
      <c r="H14" s="273">
        <v>198041.4</v>
      </c>
      <c r="I14" s="273">
        <v>191441.4</v>
      </c>
    </row>
    <row r="15" spans="1:10" ht="30" customHeight="1">
      <c r="A15" s="235" t="s">
        <v>23</v>
      </c>
      <c r="B15" s="236"/>
      <c r="C15" s="236"/>
      <c r="D15" s="237"/>
      <c r="E15" s="273">
        <v>399590.08</v>
      </c>
      <c r="F15" s="273">
        <v>399380.75</v>
      </c>
      <c r="G15" s="273">
        <v>387881.05</v>
      </c>
      <c r="H15" s="273">
        <v>389424.71</v>
      </c>
      <c r="I15" s="273">
        <v>409863.78</v>
      </c>
    </row>
    <row r="16" spans="1:10" ht="30" customHeight="1">
      <c r="A16" s="227" t="s">
        <v>32</v>
      </c>
      <c r="B16" s="228"/>
      <c r="C16" s="228"/>
      <c r="D16" s="229"/>
      <c r="E16" s="273">
        <v>6000</v>
      </c>
      <c r="F16" s="273">
        <v>8000</v>
      </c>
      <c r="G16" s="273">
        <v>8000</v>
      </c>
      <c r="H16" s="273">
        <v>6000</v>
      </c>
      <c r="I16" s="273">
        <v>6000</v>
      </c>
    </row>
    <row r="17" spans="1:9" ht="30" customHeight="1">
      <c r="A17" s="235" t="s">
        <v>31</v>
      </c>
      <c r="B17" s="236"/>
      <c r="C17" s="236"/>
      <c r="D17" s="237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35" t="s">
        <v>24</v>
      </c>
      <c r="B18" s="236"/>
      <c r="C18" s="236"/>
      <c r="D18" s="237"/>
      <c r="E18" s="273">
        <v>102161.08</v>
      </c>
      <c r="F18" s="273">
        <v>89502.43</v>
      </c>
      <c r="G18" s="273">
        <v>108160.29</v>
      </c>
      <c r="H18" s="273">
        <v>87986.559999999998</v>
      </c>
      <c r="I18" s="273">
        <v>102232.67</v>
      </c>
    </row>
    <row r="19" spans="1:9" ht="30" customHeight="1">
      <c r="A19" s="227" t="s">
        <v>25</v>
      </c>
      <c r="B19" s="228"/>
      <c r="C19" s="228"/>
      <c r="D19" s="229"/>
      <c r="E19" s="273">
        <v>401835.54</v>
      </c>
      <c r="F19" s="273">
        <v>448655.79</v>
      </c>
      <c r="G19" s="273">
        <v>472650</v>
      </c>
      <c r="H19" s="273">
        <v>472338.23</v>
      </c>
      <c r="I19" s="273">
        <v>582750</v>
      </c>
    </row>
    <row r="20" spans="1:9" ht="30" customHeight="1">
      <c r="A20" s="235" t="s">
        <v>26</v>
      </c>
      <c r="B20" s="236"/>
      <c r="C20" s="236"/>
      <c r="D20" s="237"/>
      <c r="E20" s="273">
        <v>32500</v>
      </c>
      <c r="F20" s="273">
        <v>37500</v>
      </c>
      <c r="G20" s="273">
        <v>37500</v>
      </c>
      <c r="H20" s="273">
        <v>57500</v>
      </c>
      <c r="I20" s="273">
        <v>57500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Rouvroy</v>
      </c>
      <c r="F1" s="154"/>
      <c r="G1" s="154"/>
      <c r="H1" s="154"/>
      <c r="I1" s="98" t="str">
        <f>Coordonnées!$U$1</f>
        <v>Code INS</v>
      </c>
      <c r="J1" s="135">
        <f>Coordonnées!$V$1</f>
        <v>85047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130000</v>
      </c>
      <c r="F8" s="273">
        <v>130000</v>
      </c>
      <c r="G8" s="273">
        <v>250000</v>
      </c>
      <c r="H8" s="273">
        <v>630000</v>
      </c>
      <c r="I8" s="273">
        <v>750000</v>
      </c>
    </row>
    <row r="9" spans="1:10" ht="30" customHeight="1">
      <c r="A9" s="235" t="s">
        <v>18</v>
      </c>
      <c r="B9" s="236"/>
      <c r="C9" s="236"/>
      <c r="D9" s="237"/>
      <c r="E9" s="273">
        <v>233000</v>
      </c>
      <c r="F9" s="273">
        <v>367853</v>
      </c>
      <c r="G9" s="273">
        <v>219000</v>
      </c>
      <c r="H9" s="273">
        <v>140000</v>
      </c>
      <c r="I9" s="273">
        <v>99603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1633970.04</v>
      </c>
      <c r="F11" s="273">
        <v>1969561.24</v>
      </c>
      <c r="G11" s="273">
        <v>867806.94</v>
      </c>
      <c r="H11" s="273">
        <v>1100948</v>
      </c>
      <c r="I11" s="273">
        <v>1220439.95</v>
      </c>
    </row>
    <row r="12" spans="1:10" ht="30" customHeight="1">
      <c r="A12" s="235" t="s">
        <v>28</v>
      </c>
      <c r="B12" s="236"/>
      <c r="C12" s="236"/>
      <c r="D12" s="237"/>
      <c r="E12" s="273">
        <v>0</v>
      </c>
      <c r="F12" s="273">
        <v>0</v>
      </c>
      <c r="G12" s="273">
        <v>0</v>
      </c>
      <c r="H12" s="273">
        <v>0</v>
      </c>
      <c r="I12" s="273">
        <v>8000</v>
      </c>
    </row>
    <row r="13" spans="1:10" ht="30" customHeight="1">
      <c r="A13" s="235" t="s">
        <v>21</v>
      </c>
      <c r="B13" s="236"/>
      <c r="C13" s="236"/>
      <c r="D13" s="237"/>
      <c r="E13" s="273">
        <v>36500</v>
      </c>
      <c r="F13" s="273">
        <v>233730.55</v>
      </c>
      <c r="G13" s="273">
        <v>336828.19</v>
      </c>
      <c r="H13" s="273">
        <v>64901.7</v>
      </c>
      <c r="I13" s="273">
        <v>98000</v>
      </c>
    </row>
    <row r="14" spans="1:10" ht="30" customHeight="1">
      <c r="A14" s="235" t="s">
        <v>22</v>
      </c>
      <c r="B14" s="236"/>
      <c r="C14" s="236"/>
      <c r="D14" s="237"/>
      <c r="E14" s="273">
        <v>87500</v>
      </c>
      <c r="F14" s="273">
        <v>126500</v>
      </c>
      <c r="G14" s="273">
        <v>12000</v>
      </c>
      <c r="H14" s="273">
        <v>43000</v>
      </c>
      <c r="I14" s="273">
        <v>22000</v>
      </c>
    </row>
    <row r="15" spans="1:10" ht="30" customHeight="1">
      <c r="A15" s="235" t="s">
        <v>23</v>
      </c>
      <c r="B15" s="236"/>
      <c r="C15" s="236"/>
      <c r="D15" s="237"/>
      <c r="E15" s="273">
        <v>991889.1</v>
      </c>
      <c r="F15" s="273">
        <v>1973789.01</v>
      </c>
      <c r="G15" s="273">
        <v>600898.04</v>
      </c>
      <c r="H15" s="273">
        <v>1043398.04</v>
      </c>
      <c r="I15" s="273">
        <v>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0</v>
      </c>
      <c r="F17" s="273">
        <v>0</v>
      </c>
      <c r="G17" s="273">
        <v>0</v>
      </c>
      <c r="H17" s="273">
        <v>0</v>
      </c>
      <c r="I17" s="273">
        <v>100000</v>
      </c>
    </row>
    <row r="18" spans="1:9" ht="30" customHeight="1">
      <c r="A18" s="235" t="s">
        <v>24</v>
      </c>
      <c r="B18" s="236"/>
      <c r="C18" s="236"/>
      <c r="D18" s="237"/>
      <c r="E18" s="273">
        <v>0</v>
      </c>
      <c r="F18" s="273">
        <v>14500</v>
      </c>
      <c r="G18" s="273">
        <v>16000</v>
      </c>
      <c r="H18" s="273">
        <v>2500</v>
      </c>
      <c r="I18" s="273">
        <v>0</v>
      </c>
    </row>
    <row r="19" spans="1:9" ht="30" customHeight="1">
      <c r="A19" s="227" t="s">
        <v>25</v>
      </c>
      <c r="B19" s="228"/>
      <c r="C19" s="228"/>
      <c r="D19" s="229"/>
      <c r="E19" s="273">
        <v>89700</v>
      </c>
      <c r="F19" s="273">
        <v>406500</v>
      </c>
      <c r="G19" s="273">
        <v>148730.64000000001</v>
      </c>
      <c r="H19" s="273">
        <v>2086000</v>
      </c>
      <c r="I19" s="273">
        <v>2293000</v>
      </c>
    </row>
    <row r="20" spans="1:9" ht="30" customHeight="1">
      <c r="A20" s="235" t="s">
        <v>26</v>
      </c>
      <c r="B20" s="236"/>
      <c r="C20" s="236"/>
      <c r="D20" s="237"/>
      <c r="E20" s="273">
        <v>90000</v>
      </c>
      <c r="F20" s="273">
        <v>212000</v>
      </c>
      <c r="G20" s="273">
        <v>128000</v>
      </c>
      <c r="H20" s="273">
        <v>100000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Rouvroy</v>
      </c>
      <c r="F1" s="154"/>
      <c r="G1" s="154"/>
      <c r="H1" s="154"/>
      <c r="I1" s="98" t="str">
        <f>Coordonnées!$U$1</f>
        <v>Code INS</v>
      </c>
      <c r="J1" s="135">
        <f>Coordonnées!$V$1</f>
        <v>85047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2191153.2599999998</v>
      </c>
      <c r="F8" s="273">
        <v>3232170.73</v>
      </c>
      <c r="G8" s="273">
        <v>2233344.48</v>
      </c>
      <c r="H8" s="273">
        <v>3762838.43</v>
      </c>
      <c r="I8" s="273">
        <v>2239636.12</v>
      </c>
    </row>
    <row r="9" spans="1:10" ht="30" customHeight="1">
      <c r="A9" s="235" t="s">
        <v>18</v>
      </c>
      <c r="B9" s="236"/>
      <c r="C9" s="236"/>
      <c r="D9" s="237"/>
      <c r="E9" s="273">
        <v>0</v>
      </c>
      <c r="F9" s="273">
        <v>13434</v>
      </c>
      <c r="G9" s="273">
        <v>56000</v>
      </c>
      <c r="H9" s="273">
        <v>0</v>
      </c>
      <c r="I9" s="273">
        <v>0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727318.43</v>
      </c>
      <c r="F11" s="273">
        <v>726964.99</v>
      </c>
      <c r="G11" s="273">
        <v>333800.75</v>
      </c>
      <c r="H11" s="273">
        <v>180000</v>
      </c>
      <c r="I11" s="273">
        <v>489800.75</v>
      </c>
    </row>
    <row r="12" spans="1:10" ht="30" customHeight="1">
      <c r="A12" s="235" t="s">
        <v>28</v>
      </c>
      <c r="B12" s="236"/>
      <c r="C12" s="236"/>
      <c r="D12" s="237"/>
      <c r="E12" s="273">
        <v>50000</v>
      </c>
      <c r="F12" s="273">
        <v>50000</v>
      </c>
      <c r="G12" s="273">
        <v>0</v>
      </c>
      <c r="H12" s="273">
        <v>50000</v>
      </c>
      <c r="I12" s="273">
        <v>0</v>
      </c>
    </row>
    <row r="13" spans="1:10" ht="30" customHeight="1">
      <c r="A13" s="235" t="s">
        <v>21</v>
      </c>
      <c r="B13" s="236"/>
      <c r="C13" s="236"/>
      <c r="D13" s="237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35" t="s">
        <v>22</v>
      </c>
      <c r="B14" s="236"/>
      <c r="C14" s="236"/>
      <c r="D14" s="237"/>
      <c r="E14" s="273">
        <v>0</v>
      </c>
      <c r="F14" s="273">
        <v>0</v>
      </c>
      <c r="G14" s="273">
        <v>0</v>
      </c>
      <c r="H14" s="273">
        <v>0</v>
      </c>
      <c r="I14" s="273">
        <v>0</v>
      </c>
    </row>
    <row r="15" spans="1:10" ht="30" customHeight="1">
      <c r="A15" s="235" t="s">
        <v>23</v>
      </c>
      <c r="B15" s="236"/>
      <c r="C15" s="236"/>
      <c r="D15" s="237"/>
      <c r="E15" s="273">
        <v>728317.28</v>
      </c>
      <c r="F15" s="273">
        <v>1352864.08</v>
      </c>
      <c r="G15" s="273">
        <v>345667.28</v>
      </c>
      <c r="H15" s="273">
        <v>285167.28000000003</v>
      </c>
      <c r="I15" s="273">
        <v>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35" t="s">
        <v>24</v>
      </c>
      <c r="B18" s="236"/>
      <c r="C18" s="236"/>
      <c r="D18" s="237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27" t="s">
        <v>25</v>
      </c>
      <c r="B19" s="228"/>
      <c r="C19" s="228"/>
      <c r="D19" s="229"/>
      <c r="E19" s="273">
        <v>0</v>
      </c>
      <c r="F19" s="273">
        <v>0</v>
      </c>
      <c r="G19" s="273">
        <v>0</v>
      </c>
      <c r="H19" s="273">
        <v>1025000</v>
      </c>
      <c r="I19" s="273">
        <v>2025000</v>
      </c>
    </row>
    <row r="20" spans="1:9" ht="30" customHeight="1">
      <c r="A20" s="235" t="s">
        <v>26</v>
      </c>
      <c r="B20" s="236"/>
      <c r="C20" s="236"/>
      <c r="D20" s="237"/>
      <c r="E20" s="273">
        <v>80000</v>
      </c>
      <c r="F20" s="273">
        <v>80000</v>
      </c>
      <c r="G20" s="273">
        <v>0</v>
      </c>
      <c r="H20" s="273">
        <v>80000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Rouvroy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7"/>
      <c r="W1" s="125"/>
      <c r="X1" s="98" t="str">
        <f>Coordonnées!$U$1</f>
        <v>Code INS</v>
      </c>
      <c r="Y1" s="135">
        <f>Coordonnées!$V$1</f>
        <v>85047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tr">
        <f>Coordonnées!A1</f>
        <v>Synthèse du Budget</v>
      </c>
      <c r="B1" s="151"/>
      <c r="C1" s="151"/>
      <c r="D1" s="151"/>
      <c r="E1" s="151"/>
      <c r="F1" s="151"/>
      <c r="G1" s="154" t="str">
        <f>Coordonnées!G1</f>
        <v>Administration communale de Rouvroy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5"/>
      <c r="W1" s="125"/>
      <c r="X1" s="98" t="str">
        <f>Coordonnées!$U$1</f>
        <v>Code INS</v>
      </c>
      <c r="Y1" s="135">
        <f>Coordonnées!$V$1</f>
        <v>85047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204" t="s">
        <v>49</v>
      </c>
      <c r="B9" s="204"/>
      <c r="C9" s="204"/>
      <c r="D9" s="204"/>
      <c r="E9" s="204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204" t="s">
        <v>29</v>
      </c>
      <c r="B10" s="204"/>
      <c r="C10" s="204"/>
      <c r="D10" s="204"/>
      <c r="E10" s="204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204" t="s">
        <v>52</v>
      </c>
      <c r="B11" s="204"/>
      <c r="C11" s="204"/>
      <c r="D11" s="204"/>
      <c r="E11" s="204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204" t="s">
        <v>54</v>
      </c>
      <c r="B12" s="204"/>
      <c r="C12" s="204"/>
      <c r="D12" s="204"/>
      <c r="E12" s="204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204" t="s">
        <v>55</v>
      </c>
      <c r="B13" s="204"/>
      <c r="C13" s="204"/>
      <c r="D13" s="204"/>
      <c r="E13" s="204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204" t="s">
        <v>57</v>
      </c>
      <c r="B14" s="204"/>
      <c r="C14" s="204"/>
      <c r="D14" s="204"/>
      <c r="E14" s="204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204" t="s">
        <v>58</v>
      </c>
      <c r="B15" s="204"/>
      <c r="C15" s="204"/>
      <c r="D15" s="204"/>
      <c r="E15" s="204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204" t="s">
        <v>62</v>
      </c>
      <c r="B17" s="204"/>
      <c r="C17" s="204"/>
      <c r="D17" s="204"/>
      <c r="E17" s="204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204" t="s">
        <v>63</v>
      </c>
      <c r="B18" s="204"/>
      <c r="C18" s="204"/>
      <c r="D18" s="204"/>
      <c r="E18" s="204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Christophe Servais</cp:lastModifiedBy>
  <cp:lastPrinted>2024-12-03T14:33:46Z</cp:lastPrinted>
  <dcterms:created xsi:type="dcterms:W3CDTF">2006-02-10T09:03:57Z</dcterms:created>
  <dcterms:modified xsi:type="dcterms:W3CDTF">2025-03-19T09:52:22Z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